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RESPALDO BETO\OBRAS 2020\FAISM 2020\CONSTRUCCIÓN DE GIMNACIO\ARCHIVOS PARA LICITAR\"/>
    </mc:Choice>
  </mc:AlternateContent>
  <xr:revisionPtr revIDLastSave="0" documentId="13_ncr:1_{AB9E467A-B519-4736-A14B-9D50458705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talogo" sheetId="1" r:id="rId1"/>
  </sheets>
  <definedNames>
    <definedName name="area" localSheetId="0">#REF!</definedName>
    <definedName name="area">#REF!</definedName>
    <definedName name="_xlnm.Print_Area" localSheetId="0">Catalogo!$A$1:$G$77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Catalogo!$2:$9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4" i="1" l="1"/>
  <c r="F70" i="1" s="1"/>
  <c r="D42" i="1"/>
  <c r="D41" i="1"/>
  <c r="D36" i="1"/>
  <c r="D34" i="1"/>
  <c r="D33" i="1"/>
  <c r="D3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0" i="1" s="1"/>
  <c r="A31" i="1" s="1"/>
  <c r="A32" i="1" s="1"/>
  <c r="A33" i="1" s="1"/>
  <c r="A34" i="1" s="1"/>
  <c r="A35" i="1" s="1"/>
  <c r="A36" i="1" s="1"/>
  <c r="A37" i="1" s="1"/>
  <c r="A40" i="1" s="1"/>
  <c r="A41" i="1" s="1"/>
  <c r="A42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3" i="1" s="1"/>
  <c r="D35" i="1" l="1"/>
  <c r="F61" i="1"/>
  <c r="F69" i="1" s="1"/>
  <c r="F43" i="1"/>
  <c r="F68" i="1" s="1"/>
  <c r="F67" i="1" l="1"/>
  <c r="F66" i="1" l="1"/>
  <c r="F72" i="1" s="1"/>
  <c r="F73" i="1" s="1"/>
  <c r="F74" i="1" s="1"/>
</calcChain>
</file>

<file path=xl/sharedStrings.xml><?xml version="1.0" encoding="utf-8"?>
<sst xmlns="http://schemas.openxmlformats.org/spreadsheetml/2006/main" count="122" uniqueCount="80">
  <si>
    <t>Obra:</t>
  </si>
  <si>
    <t>Fecha:</t>
  </si>
  <si>
    <t>Lugar:</t>
  </si>
  <si>
    <t>IXTLAHUACAN, COLIMA</t>
  </si>
  <si>
    <t>Código</t>
  </si>
  <si>
    <t>Concepto</t>
  </si>
  <si>
    <t>Unidad</t>
  </si>
  <si>
    <t>Cantidad</t>
  </si>
  <si>
    <t>P. Unitario</t>
  </si>
  <si>
    <t>Importe</t>
  </si>
  <si>
    <t>GIMNASIO</t>
  </si>
  <si>
    <t>PARTIDA A - CIMENTACION</t>
  </si>
  <si>
    <t>01</t>
  </si>
  <si>
    <t>TRAZO Y NIVELACIÓN ESTABLECIENDO EJES, BANCOS DE NIVEL Y MOJONERAS  INCLUYE: MANO DE OBRA, EQUIPO Y HERRAMIENTA</t>
  </si>
  <si>
    <t>M2</t>
  </si>
  <si>
    <t>CORTE  EN  PISO  DE  CONCRETO  CON CORTADORA DE DISCO   ABRASIVO, INCLUYE:  TRAZO, MATERIALES,  EQUIPO,  MANO  DE  OBRA,  HERRAMIENTA,  LIMPIEZA  Y RETIRO DE SOBRANTES FUERA DE LA OBRA, P.U.O.T.</t>
  </si>
  <si>
    <t>ML</t>
  </si>
  <si>
    <t>DEMOLICION  CON  EQUIPO  MECANICO  DE  FIRME DE CONCRETO ARMADO. INCLUYE:  MANO  DE  OBRA,  HERRAMIENTA,  TRASPALEOS,  ACARREOS Y AMONTONAMIENTO   DEL  MATERIAL  EN  EL  LUGAR  INDICADO  POR  LA SUPERVISION PARA SU POSTERIOR RETIRO, P.U.O.T.</t>
  </si>
  <si>
    <t>EXCAVACION  CON  MAQUINA  EN  CEPAS EN MATERIAL TIPO "B" EN SECO DE  0.00  A  2.00  MTS. DE PROFUNDIDAD, INCLUYE: AFINE MANUAL DE TALUDES Y FONDO. P.U.O.T.</t>
  </si>
  <si>
    <t>M3</t>
  </si>
  <si>
    <t>EXCAVACION  MANUAL  EN CEPAS EN MATERIAL SECO TIPO "B" DE 0.00 A 2.00  MTS.  DE  PROFUNDIDAD,  INCLUYE: AFINE DE TALUDES Y FONDO, TRASPALEO A 4.00 MTS. P.U.O.T.</t>
  </si>
  <si>
    <t>PLANTILLA  DE  CONCRETO SIMPLE F'C=100 KG/CM2, DE 5 CMS. DE ESP. INCLUYE:  AFINE  DE TERRENO, MATERIAL, MANO DE OBRA, HERRAMIENTA NECESARIA. P.U.O.T.</t>
  </si>
  <si>
    <t>ACERO  DE  REFUERZO  EN  CIMENTACION  CON  VARILLA  #2  F'Y=4200 KG/CM2,  INCLUYE:    SUMINISTRO,  HABILITADO, ARMADO, TRASLAPES, SILLETAS,   GANCHOS,  DESPERDICIOS,  FLETES,  ACARREOS  LOCALES, MATERIALES Y MANO DE OBRA. P.U.O.T.</t>
  </si>
  <si>
    <t>KG</t>
  </si>
  <si>
    <t>ACERO  DE  REFUERZO  EN  CIMENTACION  CON  VARILLA  #3  F'Y=4200 KG/CM2.  INCLUYE:  SUMINISTRO,  HABILITADO,  ARMADO,  TRASLAPES, SILLETAS,   GANCHOS,  DESPERDICIOS,  FLETES,  ACARREOS  LOCALES, MATERIALES Y MANO DE OBRA. P.U.O.T.</t>
  </si>
  <si>
    <t>ACERO  DE  REFUERZO  EN  CIMENTACION  CON  VARILLA  #4  F'Y=4200 KG/CM2.  INCLUYE:  SUMINISTRO,  HABILITADO,  ARMADO,  TRASLAPES, SILLETAS,   GANCHOS,  DESPERDICIOS,  FLETES,  ACARREOS  LOCALES, MATERIALES Y MANO DE OBRA. P.U.O.T.</t>
  </si>
  <si>
    <t>ACERO  DE  REFUERZO  EN  CIMENTACION  CON  VARILLA  #5  F'Y=4200 KG/CM2,  INCLUYE:  SUMINISTRO,  HABILITADO,  ARMADO,  TRASLAPES, SILLETAS,  GANCHOS,    DESPERDICIOS,  FLETES,  ACARREOS LOCALES, MATERIALES Y MANO DE OBRA, P.U.O.T.</t>
  </si>
  <si>
    <t>CIMBRA   COMUN  EN  CIMENTACION  CON  MADERA  DE  PINO  DE  2da. INCLUYE:   HABILITADO,  CIMBRADO,  DESCIMBRA,  CLAVOS,  GOTEROS, CHAFLANES,    PERNOS,   SEPARADORES,   ACARREOS,   DESPERDICIOS, LIMPIEZA Y RETIRO DE SOBRANTES FUERA DE OBRA, P.U.O.T.</t>
  </si>
  <si>
    <t>CONCRETO   HECHO EN OBRA   F'C=200   KG/CM2.  EN  FIRME  CON CEMENTO  NORMAL  T.  M.  A. 3/4" REV. 6-11 CMS. INCLUYE: COLADO,  VIBRADO,  CURADO,  FLETES,  ACARREOS  LOCALES, PRUEBAS, INSTALACIONES ESPECIALES, LIMPIEZA Y RETIRO DE SOBRANTES. P.U.O.T.</t>
  </si>
  <si>
    <t>RELLENO   A   MANO   Y   COMPACTADO   CON   EQUIPO  MECANICO  DE OPERACION  MANUAL  CON  MATERIAL  PRODUCTO  DE LA EXCAVACION, EN CAPAS  HUMEDAS  DE  20  CM.  DE  ESP. AL 90 % PROCTOR, CUALQUIER PROFUNDIDAD,  INCLUYE:  CARGA  Y ACARREOS EN CARRETILLA HASTA 20 MTS, P.U.O.T.</t>
  </si>
  <si>
    <t>CARGA  CON  MAQUINA  Y  ACARREO  EN  CAMION  VOLTEO  DE MATERIAL PRODUCTO  DE  DESPALME,  EXCAVACION  Y/O  DEMOLICION AL 1ER. KM. P.U.O.T.</t>
  </si>
  <si>
    <t>ACARREO   DE   MATERIAL  PRODUCTO  DE  DESPALME  EXCAVACION  Y/O DEMOLICION   EN  CAMION  VOLTEO  A  KILOMETROS  SUBSECUENTES  AL PRIMERO. P.U.O.T.</t>
  </si>
  <si>
    <t>M3/KM</t>
  </si>
  <si>
    <t>TOTAL PARTIDA A - CIMENTACION</t>
  </si>
  <si>
    <t>PARTIDA B - ESTRUCTURA</t>
  </si>
  <si>
    <t>PLACA (PL-1) DE 3/4" DE ESP. DE 20 X 20 CMS. DE SECCION, CON CUATRO BARRENOS  DE  1"  DE  DIAM.  EMPOTRADA  EN DADO DE CONCRETO ARMADO,   SUJETANDOSE   A   LO   ESTABLECIDO  EN  LAS  NORMAS  Y ESPECIFICACIONES  VIGENTES DEL CODIGO "AWS" Y "AISC" VER DETALLE EN  PLANO, INCLUYE: CUATRO ANCLAS DE REDONDO LISO DE 3/4" DE DIAM. POR  65 CMS. DE LARGO Y ESCUADRA DE 10 CMS. CON 10 CMS. DE ROSCA SUPERIOR   PARA   RECIBIR   DOS   TUERCAS  REFORZADAS  GRADO  5, ARMADAS  CON  3  CINCHOS  FORJADOS  DE VARILLA  #3, SUMINISTRO, HABILITADO,   MONTAJE,   PLOMEADO,  NIVELADO,  SOLDADO,  CORTES, AJUSTES,   TRAZO,  SOLDADURA,  REBABEO,  PINTURA  ANTICORROSIVA, LIMPIEZA,  MATERIALES, MANO DE OBRA, HERRAMIENTA, EQUIPO, FLETES Y ACARREOS LOCALES, P.U.O.T.</t>
  </si>
  <si>
    <t>PZA</t>
  </si>
  <si>
    <t>CARTABON A BASE DE PLACA DE 3/8" DE ESP. DE 12 CMS. DE BASE POR 15 CMS.  DE  ALTO,  SUJETANDOSE  A  LO  ESTABLECIDO EN LAS NORMAS Y ESPECIFICACIONES  VIGENTES DEL CODIGO "AWS" Y "AISC" VER DETALLE EN  PLANO,  INCLUYE:  SUMINISTRO, HABILITADO, MONTAJE, PLOMEADO, SOLDADO,  CORTES,  AJUSTES,  TRAZO,  SOLDADURA, REBABEO, PINTURA ANTICORROSIVA,  PLOMEADO  Y NIVELADO, LIMPIEZA, MATERIALES, MANO DE OBRA, HERRAMIENTA, EQUIPO, FLETES Y ACARREOS, P.U.O.T.</t>
  </si>
  <si>
    <t>COLUMNA (C-1) A BASE DE CANAL  MONTEN  DE 6" CAL. 14 SOLDADO EN CAJON, SUJETANDOSE A LO  ESTABLECIDO  EN  LAS  NORMAS Y ESPECIFICACIONES VIGENTES DEL CODIGO  "AWS" Y "AISC" A CUALQUIER ALTURA, VER DETALLE EN PLANO, INCLUYE:  SUMINISTRO,  HABILITADO,  MONTAJE,  PLOMEADO, SOLDADO, CORTES,    AJUSTES,    TRAZO,    SOLDADURA,   REBABEO,   PINTURA ANTICORROSIVA   MINIO   COLOR   NARANJA,  PLOMEADO  Y  NIVELADO, LIMPIEZA,  MATERIALES, MANO DE OBRA, HERRAMIENTA, EQUIPO, FLETES Y ACARREOS, P.U.O.T.</t>
  </si>
  <si>
    <t>ESTRUCTURA  METALICA  CANAL  MONTEN  DE 4" CAL. 14 SOLDADO EN CAJON, SUJETANDOSE A LO  ESTABLECIDO  EN  LAS  NORMAS Y ESPECIFICACIONES VIGENTES DEL CODIGO  "AWS" Y "AISC" A CUALQUIER ALTURA, VER DETALLE EN PLANO, INCLUYE:  SUMINISTRO,  HABILITADO,  MONTAJE,  PLOMEADO, SOLDADO, CORTES,    AJUSTES,    TRAZO,    SOLDADURA,   REBABEO,   PINTURA ANTICORROSIVA   MINIO   COLOR   NARANJA,  PLOMEADO  Y  NIVELADO, LIMPIEZA,  MATERIALES, MANO DE OBRA, HERRAMIENTA, EQUIPO, FLETES Y ACARREOS, P.U.O.T.</t>
  </si>
  <si>
    <t>ESTRUCTURA  METALICA  CANAL  MONTEN  DE 4" CAL. 14, SUJETANDOSE A LO  ESTABLECIDO  EN  LAS  NORMAS Y ESPECIFICACIONES VIGENTES DEL CODIGO  "AWS" Y "AISC" A CUALQUIER ALTURA, VER DETALLE EN PLANO, INCLUYE:  SUMINISTRO,  HABILITADO,  MONTAJE,  PLOMEADO, SOLDADO, CORTES,    AJUSTES,    TRAZO,    SOLDADURA,   REBABEO,   PINTURA ANTICORROSIVA   MINIO   COLOR   NARANJA,  PLOMEADO  Y  NIVELADO, LIMPIEZA,  MATERIALES, MANO DE OBRA, HERRAMIENTA, EQUIPO, FLETES Y ACARREOS, P.U.O.T.</t>
  </si>
  <si>
    <t>PINTURA   ESMALTE   ALKIDALICA   DE   COMEX O SIMILAR EN CALIDAD Y PRECIO   A   DOS  MANOS  EN ESTRUCTURA  METALICA,  INCLUYE:  PREPARACION  DE  LA SUPERFICIE, ANDAMIOS,   FLETES,  ACARREOS  LOCALES  Y  RETIRO  DE  SOBRANTES FUERA DE LA OBRA. P.U.O.T.</t>
  </si>
  <si>
    <t>LAMINA GALVANIZADA PINTRO TIPO O-100 CAL. 26 INCLUYE: SUMINISTRO, COLOCACION,  PIJAS  DE    1/4"X2"  CON ROLDANA Y EMPAQUE PARA SU CORRECTA  FIJACION,  ACARREOS,  CORTES, AJUSTES, ELEVACION, MANO DE  OBRA  ,  EQUIPO   HERRAMIENTA,LIMPIEZA Y RETIRO DE SOBRANTES FUERA DE OBRA. P.U.O.T.</t>
  </si>
  <si>
    <t>CABALLETE GALVANIZADO PINTRO CAL. 26 FIJADO CON PIJA PUNTA DE BROCA, INCLUYE: CORTES, DESPERDICIOS, MONTAJE, MANO DE OBRA, EQUIPO Y HERRAMIENTA</t>
  </si>
  <si>
    <t>TOTAL PARTIDA B - ESTRUCTURA</t>
  </si>
  <si>
    <t>PARTIDA C - ALBAÑILERIA</t>
  </si>
  <si>
    <t>MURO DE "PANEL W" EN MURO PERIMETRAL Y VESTIBULO DE INGRESO DE 15 CMS DE ESPESOR A BASE DE PANEL DE 4" ESTRUCTURAL HASTA UNA ALTURA DE 2.44 MTS, INCLUYE: PREPARACIÓN DE LA SUPERFICIE, MATERIALES, MANO DE OBRA, EQUIPO Y HERRAMIENTA</t>
  </si>
  <si>
    <t>APLANADO DE MORTERO EN MURO PERIMETRAL Y VESTIBULO DE INGRESO A BASE DE CEMENTO-ARENA 1:3 DE 2 CM DE ESPESOR, ACABADO FLOTEADO, CUALQUIER ALTURA INCLUYE PREPARACIÓN DE LA SUPERFICIE, MATERIALES, MANO DE OBRA, HERRAMIENTA</t>
  </si>
  <si>
    <t>EMBOQUILLADO EN VANOS  MURO PERIMETRAL, DANDO PERFIL A UNA ARISTA DE 15 CM DE ANCHO CON MORTERO CEMENTO-ARENA 1:3 DE 2.00 CM. DE ESPESOR PROMEDIO, HASTA UNA ALTURA MÁXIMA DE 3.00 M INCLUYE MATERIAL, EQUIPO, MANO DE OBRA Y HERRAMIENTA</t>
  </si>
  <si>
    <t>TOTAL PARTIDA C - ALBAÑILERIA</t>
  </si>
  <si>
    <t>PARTIDA D - INSTALACION ELECTRICA</t>
  </si>
  <si>
    <t>TUBO  CONDUIT  DE  13  MM. DE DIAM. PARED GRUESA GALVANIZADO CON ROSCA,  MCA.  KOBREX,  RYMCO  O  SIMILAR,  SUJETA  EN ESTRUCTURA METALICA  CON  ABRAZADERAS  TIPO OMEGA, INCLUYE: COPLES, FLETES, ACARREOS,  TRAZO,  CORTES,  ELABORACION  DE  CUERDA, COLOCACION, FIJACION, MATERIALES, MANO DE OBRA Y HERRAMIENTA, P.U.O.T.</t>
  </si>
  <si>
    <t>TUBO  CONDUIT  DE  19  MM. DE DIAM. PARED GRUESA GALVANIZADO CON ROSCA,  MCA.  KOBREX,  RYMCO  O  SIMILAR,  SUJETA  EN ESTRUCTURA METALICA  CON  ABRAZADERAS  TIPO OMEGA, INCLUYE: COPLES, FLETES, ACARREOS,  TRAZO,  CORTES,  ELABORACION  DE  CUERDA, COLOCACION, FIJACION, MATERIALES, MANO DE OBRA Y HERRAMIENTA, P.U.O.T.</t>
  </si>
  <si>
    <t>CONDULET   "LB"  DE  3/4"  DE  DIAMETRO,  COMPLETO  CON  TAPA  Y EMPAQUE  SERIE 9, INCLUYE: SUMINISTRO, COLOCACION, MANO DE OBRA, HERRAMIENTA, P.U.O.T.</t>
  </si>
  <si>
    <t>CONDULET  "OT" DE 3/4", INCLUYE: SUMINISTRO, COLOCACION, FLETES, ACARREOS   LOCALES,  MANO  DE  OBRA,  HERRAMIENTA  Y  RETIRO  DE SOBRANTES FUERA DE OBRA. P.U.O.T.</t>
  </si>
  <si>
    <t>CONDULET  "X"  DE  3/4" DE DIAMETRO, COMPLETO CON TAPA Y EMPAQUE SERIE   9,   INCLUYE:  SUMINISTRO,  COLOCACION,  MANO  DE  OBRA, HERRAMIENTA, P.U.O.T.</t>
  </si>
  <si>
    <t>CONDULET  "LB" DE 1/2", INCLUYE: SUMINISTRO, COLOCACION, FLETES, ACARREOS  LOCALES,    MANO  DE  OBRA,  HERRAMIENTA  Y  RETIRO DE SOBRANTES FUERA DE OBRA. P.U.O.T.</t>
  </si>
  <si>
    <t>CONDULET  "OT" DE 1/2", INCLUYE: SUMINISTRO, COLOCACION, FLETES, ACARREOS   LOCALES,  MANO  DE  OBRA,  HERRAMIENTA  Y  RETIRO  DE SOBRANTES FUERA DE OBRA. P.U.O.T.</t>
  </si>
  <si>
    <t>CABLE  DE  COBRE  THW-LS  CAL.  14  AWG, 600 V, MARCA LATINCASA, INCLUYE:  SUMINISTRO,  COLOCACION,  DESPERDICIOS, COLAS, TRAZAR, CORTAR,  MARCAR,  ALAMBRAR,  PEINAR,  FLETES  Y  ACARREOS DE LOS MATERIALES, P.U.O.T.</t>
  </si>
  <si>
    <t>CABLE  THW-LS  CAL.  12  AWG,  600  V, MARCA LATINCASA, INCLUYE: SUMINISTRO,    COLOCACION,   GUIA   CON   ALAMBRE   GALVANIZADO, DESPERDICIOS,   TRAZAR,   CORTAR,   MARCAR,   ALAMBRAR,  PEINAR, LIMPIEZA Y RETIRO DE SOBRANTES FUERA DE LA OBRA. P.U.O.T.</t>
  </si>
  <si>
    <t>CABLE  DE  COBRE  THW-LS CAL. 10 AWG, MARCA LATINCASA O SIMILAR, INCLUYE:  SUMINISTRO,  COLOCACION, GUIA CON ALAMBRE GALVANIZADO, DESPERDICIOS,   TRAZAR,   CORTAR,   MARCAR,   ALAMBRAR,  PEINAR, LIMPIEZA Y RETIRO DE  SOBRANTES FUERA DE LA OBRA. P.U.O.T.</t>
  </si>
  <si>
    <t>CABLE  THW-LS  CAL.  8  AWG.  600  V. MARCA LATINCASA O SIMILAR, INCLUYE:  SUMINISTRO, COLOCACION, DESPERDICIOS Y COLAS, FLETES Y ACARREOS   DE   LOS   MATERIALES,  MANO  DE  OBRA,  HERRAMIENTA, LIMPIEZA Y RETIRO DE SOBRANTES FUERA DE OBRA. P.U.O.T.</t>
  </si>
  <si>
    <t>TUBO  CONDUIT  DE  PVC  PESADO  DE  1"  (27 MM.) DE DIAMETRO, INCLUYE:   SUMINISTRO,  COLOCACION,  EXCAVACION,  ENCOFRADO  CON CONCRETO   F'C=100   KG/CM2,   RELLENO   Y  COMPACTADO,  FLETES, ACARREOS  LOCALES,  TRAZO,  CODOS, COPLES, CURVAS, LIJA, CEMENTO PVC,  CORTES,  AJUSTES,  LIMPIEZA Y RETIRO DE SOBRANTES FUERA DE OBRA. P.U.O.T.</t>
  </si>
  <si>
    <t>CENTRO   DE   CARGA   QO-8  DE  SQUARE'D,  INCLUYE:  SUMINISTRO, INSTALACION,   FLETES,   ACARREOS,   TRAZO,  FIJACION,  CONEXIÓN ELECTRICA,   PRUEBAS,   MATERIAL,  MANO  DE  OBRA,  HERRAMIENTA, LIMPIEZA Y RETIRO DE SOBRANTES FUERA DE OBRA, P. U. O. T.</t>
  </si>
  <si>
    <t>INTERRUPTOR  TERMOMAGNETICO  QO  2X20 AMP. DE SQUARE'D, INCLUYE: SUMINISTRO,   COLOCACION,   CONEXION   MECANICA   Y   ELECTRICA, PRUEBAS,   FLETES,  ACARREOS,  MATERIALES  PARA  SU  COLOCACION, MEDICION, LIMPIEZA Y RETIRO DE SOBRANTES FUERA DE OBRA, P.U.O.T.</t>
  </si>
  <si>
    <t>INTERRUPTOR  TERMOMAGNETICO  QO  1X15 AMP. DE SQUARE'D O SIMILAR EN  CALIDAD  Y  PRECIO,  INCLUYE:  FLETES, ACARREOS, SUMINISTRO, FIJACION,  CONEXION  ELECTRICA,  PRUEBAS,  MATERIALES,  MANO  DE OBRA  Y  HERRAMIENTA.  (PASILLO,  C.E.Y.E., WC/VESTIDOR, D.O.C., OBSERVACION,   ALMACEN   BLANCOS,   PROMOCION   DE   LA   SALUD, CURACIONES,  DISTRIBUIDOR,  TRABAJO SOCIAL, VALORACION, CONTROL, HIDRATACION  ORAL,  AREA  DE  ESPERA,  WC,  HOMBRES, WC MUJERES, TABLEROS) P.U.O.T.</t>
  </si>
  <si>
    <t>SALIDA ELÉCTRICA PARA CONTACTO DUPLEX POLARIZADO A BASE DE TUBO CONDUIT PVC PESADO DE 13 MM., CON UN DESARROLLO DE 5 M, CON CABLE THW CAL. 14 , CON UNA CAJA CHALUPA DE PVC, INCLUYE: UN CODO, TRES CONECTORES PVC PESADO DE 13 MM, UN CONTACTO DUPLEX POLARIZADO Y PLACA PARA CONTACTO DUPLEX.</t>
  </si>
  <si>
    <t>SAL</t>
  </si>
  <si>
    <t>TOTAL PARTIDA D - INSTALACION ELECTRICA</t>
  </si>
  <si>
    <t>PARTIDA E - ACABADOS</t>
  </si>
  <si>
    <t>TOTAL PARTIDA E - ACABADOS</t>
  </si>
  <si>
    <t>SUBTOTAL DEL PRESUPUESTO MOSTRADO SIN IVA:</t>
  </si>
  <si>
    <t>IVA 16.00%</t>
  </si>
  <si>
    <t>TOTAL DEL PRESUPUESTO MOSTRADO:</t>
  </si>
  <si>
    <t>CONCRETO   HECHO EN OBRA   F'C=250   KG/CM2.  EN  FIRME  CON CEMENTO  NORMAL  T.  M.  A. 3/4" REV. 6-11 CMS. INCLUYE: COLADO,  VIBRADO,  CURADO,  FLETES,  ACARREOS  LOCALES, PRUEBAS, INSTALACIONES ESPECIALES, LIMPIEZA Y RETIRO DE SOBRANTES. P.U.O.T.</t>
  </si>
  <si>
    <t>PUERTA DE INGRESO PRINCIPAL EN HERRERIA DE SECCION 1.90 M X 2.15 M A BASE DE MARCO DE TUBULAR RECTANGULAR R-40 2" X 1", CONTRAMARCO DE TUBULAR RECTANGULAR 2" X 1" Y DISEÑO COMO LO INDICA EN PLANO DE PROYECTO, INCLUYE: MATERIALES, CORTES, DESPERDICIOS, SOLDADURAS, BISAGRAS TUBULARES, CHAPA ENSAMBLA FACIL PHILLIPS, PINTURA ANTICORROSIVA Y DOS MANOS DE PINTURA ESMALTE</t>
  </si>
  <si>
    <t>H. AYUNTAMIENTO DE IXTLAHUACAN, COL.</t>
  </si>
  <si>
    <t>CATALOGO DE CONCEPTOS</t>
  </si>
  <si>
    <t>AMPLIACIÓN DE LA UNIDAD DEPORTIVA CON LA CONSTRUCCIÓN DE UN GIMNASIO EN LA CABECERA MUNICIPAL DE IXTLAHUACÁN</t>
  </si>
  <si>
    <t>(*PESOS 01/100  M.N.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</si>
</sst>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#,##0.0000"/>
    <numFmt numFmtId="166" formatCode="&quot;$&quot;#,##0.00"/>
    <numFmt numFmtId="167" formatCode="00"/>
    <numFmt numFmtId="168" formatCode="&quot;$&quot;#,###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1" xfId="1" applyFont="1" applyFill="1" applyBorder="1" applyAlignment="1">
      <alignment horizontal="centerContinuous"/>
    </xf>
    <xf numFmtId="0" fontId="3" fillId="0" borderId="2" xfId="1" applyFont="1" applyFill="1" applyBorder="1" applyAlignment="1">
      <alignment horizontal="centerContinuous"/>
    </xf>
    <xf numFmtId="0" fontId="3" fillId="0" borderId="3" xfId="1" applyFont="1" applyFill="1" applyBorder="1" applyAlignment="1">
      <alignment horizontal="centerContinuous"/>
    </xf>
    <xf numFmtId="0" fontId="1" fillId="0" borderId="0" xfId="1" applyFill="1"/>
    <xf numFmtId="0" fontId="2" fillId="0" borderId="4" xfId="1" applyFont="1" applyFill="1" applyBorder="1" applyAlignment="1">
      <alignment horizontal="centerContinuous"/>
    </xf>
    <xf numFmtId="0" fontId="3" fillId="0" borderId="0" xfId="1" applyFont="1" applyFill="1" applyAlignment="1">
      <alignment horizontal="centerContinuous"/>
    </xf>
    <xf numFmtId="0" fontId="3" fillId="0" borderId="5" xfId="1" applyFont="1" applyFill="1" applyBorder="1" applyAlignment="1">
      <alignment horizontal="centerContinuous"/>
    </xf>
    <xf numFmtId="0" fontId="3" fillId="0" borderId="4" xfId="1" applyFont="1" applyFill="1" applyBorder="1" applyAlignment="1">
      <alignment horizontal="right"/>
    </xf>
    <xf numFmtId="0" fontId="3" fillId="0" borderId="0" xfId="1" applyFont="1" applyFill="1" applyAlignment="1">
      <alignment horizontal="right"/>
    </xf>
    <xf numFmtId="164" fontId="4" fillId="0" borderId="0" xfId="1" applyNumberFormat="1" applyFont="1" applyFill="1" applyAlignment="1">
      <alignment horizontal="center"/>
    </xf>
    <xf numFmtId="0" fontId="1" fillId="0" borderId="5" xfId="1" applyFill="1" applyBorder="1"/>
    <xf numFmtId="0" fontId="4" fillId="0" borderId="4" xfId="1" applyFont="1" applyFill="1" applyBorder="1" applyAlignment="1">
      <alignment horizontal="right"/>
    </xf>
    <xf numFmtId="0" fontId="3" fillId="0" borderId="6" xfId="1" applyFont="1" applyFill="1" applyBorder="1" applyAlignment="1">
      <alignment horizontal="right"/>
    </xf>
    <xf numFmtId="0" fontId="4" fillId="0" borderId="7" xfId="1" applyFont="1" applyFill="1" applyBorder="1"/>
    <xf numFmtId="0" fontId="4" fillId="0" borderId="7" xfId="1" applyFont="1" applyFill="1" applyBorder="1" applyAlignment="1">
      <alignment vertical="center"/>
    </xf>
    <xf numFmtId="0" fontId="4" fillId="0" borderId="8" xfId="1" applyFont="1" applyFill="1" applyBorder="1"/>
    <xf numFmtId="0" fontId="4" fillId="0" borderId="9" xfId="1" applyFont="1" applyFill="1" applyBorder="1"/>
    <xf numFmtId="0" fontId="4" fillId="0" borderId="0" xfId="1" applyFont="1" applyFill="1"/>
    <xf numFmtId="0" fontId="4" fillId="0" borderId="10" xfId="1" applyFont="1" applyFill="1" applyBorder="1"/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49" fontId="3" fillId="0" borderId="0" xfId="1" applyNumberFormat="1" applyFont="1" applyFill="1" applyAlignment="1">
      <alignment vertical="top"/>
    </xf>
    <xf numFmtId="0" fontId="5" fillId="0" borderId="0" xfId="1" applyFont="1" applyFill="1" applyAlignment="1">
      <alignment horizontal="justify" vertical="top" wrapText="1"/>
    </xf>
    <xf numFmtId="0" fontId="3" fillId="0" borderId="0" xfId="1" applyFont="1" applyFill="1" applyAlignment="1">
      <alignment vertical="top"/>
    </xf>
    <xf numFmtId="165" fontId="3" fillId="0" borderId="0" xfId="1" applyNumberFormat="1" applyFont="1" applyFill="1" applyAlignment="1">
      <alignment horizontal="right" vertical="top"/>
    </xf>
    <xf numFmtId="166" fontId="3" fillId="0" borderId="0" xfId="1" applyNumberFormat="1" applyFont="1" applyFill="1" applyAlignment="1">
      <alignment horizontal="right" vertical="top"/>
    </xf>
    <xf numFmtId="10" fontId="3" fillId="0" borderId="0" xfId="1" applyNumberFormat="1" applyFont="1" applyFill="1" applyAlignment="1">
      <alignment horizontal="right" vertical="top"/>
    </xf>
    <xf numFmtId="167" fontId="4" fillId="0" borderId="14" xfId="1" applyNumberFormat="1" applyFont="1" applyFill="1" applyBorder="1" applyAlignment="1">
      <alignment horizontal="center" vertical="top"/>
    </xf>
    <xf numFmtId="0" fontId="6" fillId="0" borderId="14" xfId="1" applyFont="1" applyFill="1" applyBorder="1" applyAlignment="1">
      <alignment horizontal="justify" vertical="top" wrapText="1"/>
    </xf>
    <xf numFmtId="0" fontId="4" fillId="0" borderId="14" xfId="1" applyFont="1" applyFill="1" applyBorder="1" applyAlignment="1">
      <alignment horizontal="center" vertical="top"/>
    </xf>
    <xf numFmtId="165" fontId="4" fillId="0" borderId="14" xfId="1" applyNumberFormat="1" applyFont="1" applyFill="1" applyBorder="1" applyAlignment="1">
      <alignment horizontal="center" vertical="top"/>
    </xf>
    <xf numFmtId="166" fontId="4" fillId="0" borderId="14" xfId="1" applyNumberFormat="1" applyFont="1" applyFill="1" applyBorder="1" applyAlignment="1">
      <alignment horizontal="center" vertical="top"/>
    </xf>
    <xf numFmtId="10" fontId="4" fillId="0" borderId="14" xfId="1" applyNumberFormat="1" applyFont="1" applyFill="1" applyBorder="1" applyAlignment="1">
      <alignment horizontal="right" vertical="top"/>
    </xf>
    <xf numFmtId="166" fontId="1" fillId="0" borderId="0" xfId="1" applyNumberFormat="1" applyFill="1"/>
    <xf numFmtId="167" fontId="4" fillId="0" borderId="15" xfId="1" applyNumberFormat="1" applyFont="1" applyFill="1" applyBorder="1" applyAlignment="1">
      <alignment horizontal="center" vertical="top"/>
    </xf>
    <xf numFmtId="0" fontId="5" fillId="0" borderId="15" xfId="1" applyFont="1" applyFill="1" applyBorder="1" applyAlignment="1">
      <alignment horizontal="justify" vertical="top" wrapText="1"/>
    </xf>
    <xf numFmtId="0" fontId="4" fillId="0" borderId="15" xfId="1" applyFont="1" applyFill="1" applyBorder="1" applyAlignment="1">
      <alignment horizontal="center" vertical="top"/>
    </xf>
    <xf numFmtId="165" fontId="4" fillId="0" borderId="15" xfId="1" applyNumberFormat="1" applyFont="1" applyFill="1" applyBorder="1" applyAlignment="1">
      <alignment horizontal="center" vertical="top"/>
    </xf>
    <xf numFmtId="166" fontId="4" fillId="0" borderId="15" xfId="1" applyNumberFormat="1" applyFont="1" applyFill="1" applyBorder="1" applyAlignment="1">
      <alignment horizontal="center" vertical="top"/>
    </xf>
    <xf numFmtId="166" fontId="3" fillId="0" borderId="15" xfId="1" applyNumberFormat="1" applyFont="1" applyFill="1" applyBorder="1" applyAlignment="1">
      <alignment horizontal="center" vertical="top"/>
    </xf>
    <xf numFmtId="10" fontId="4" fillId="0" borderId="15" xfId="1" applyNumberFormat="1" applyFont="1" applyFill="1" applyBorder="1" applyAlignment="1">
      <alignment horizontal="right" vertical="top"/>
    </xf>
    <xf numFmtId="0" fontId="6" fillId="0" borderId="15" xfId="1" applyFont="1" applyFill="1" applyBorder="1" applyAlignment="1">
      <alignment horizontal="justify" vertical="top" wrapText="1"/>
    </xf>
    <xf numFmtId="166" fontId="3" fillId="0" borderId="16" xfId="1" applyNumberFormat="1" applyFont="1" applyFill="1" applyBorder="1" applyAlignment="1">
      <alignment horizontal="right" vertical="top"/>
    </xf>
    <xf numFmtId="10" fontId="3" fillId="0" borderId="14" xfId="1" applyNumberFormat="1" applyFont="1" applyFill="1" applyBorder="1" applyAlignment="1">
      <alignment horizontal="right" vertical="top"/>
    </xf>
    <xf numFmtId="0" fontId="4" fillId="0" borderId="16" xfId="1" applyFont="1" applyFill="1" applyBorder="1" applyAlignment="1">
      <alignment horizontal="center" vertical="top"/>
    </xf>
    <xf numFmtId="165" fontId="4" fillId="0" borderId="16" xfId="1" applyNumberFormat="1" applyFont="1" applyFill="1" applyBorder="1" applyAlignment="1">
      <alignment horizontal="center" vertical="top"/>
    </xf>
    <xf numFmtId="166" fontId="4" fillId="0" borderId="16" xfId="1" applyNumberFormat="1" applyFont="1" applyFill="1" applyBorder="1" applyAlignment="1">
      <alignment horizontal="center" vertical="top"/>
    </xf>
    <xf numFmtId="166" fontId="3" fillId="0" borderId="16" xfId="1" applyNumberFormat="1" applyFont="1" applyFill="1" applyBorder="1" applyAlignment="1">
      <alignment horizontal="center" vertical="top"/>
    </xf>
    <xf numFmtId="10" fontId="4" fillId="0" borderId="16" xfId="1" applyNumberFormat="1" applyFont="1" applyFill="1" applyBorder="1" applyAlignment="1">
      <alignment horizontal="right" vertical="top"/>
    </xf>
    <xf numFmtId="0" fontId="3" fillId="0" borderId="15" xfId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horizontal="right" vertical="top"/>
    </xf>
    <xf numFmtId="166" fontId="3" fillId="0" borderId="15" xfId="1" applyNumberFormat="1" applyFont="1" applyFill="1" applyBorder="1" applyAlignment="1">
      <alignment horizontal="right" vertical="top"/>
    </xf>
    <xf numFmtId="10" fontId="3" fillId="0" borderId="15" xfId="1" applyNumberFormat="1" applyFont="1" applyFill="1" applyBorder="1" applyAlignment="1">
      <alignment horizontal="right" vertical="top"/>
    </xf>
    <xf numFmtId="166" fontId="3" fillId="0" borderId="0" xfId="1" applyNumberFormat="1" applyFont="1" applyFill="1" applyBorder="1" applyAlignment="1">
      <alignment horizontal="right" vertical="top"/>
    </xf>
    <xf numFmtId="0" fontId="1" fillId="0" borderId="0" xfId="1" applyFill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8" fontId="7" fillId="0" borderId="0" xfId="2" applyNumberFormat="1" applyFont="1" applyFill="1"/>
    <xf numFmtId="168" fontId="2" fillId="0" borderId="0" xfId="2" applyNumberFormat="1" applyFont="1" applyFill="1"/>
    <xf numFmtId="0" fontId="1" fillId="0" borderId="0" xfId="2" applyFill="1"/>
    <xf numFmtId="0" fontId="3" fillId="0" borderId="0" xfId="1" applyFont="1" applyFill="1" applyBorder="1" applyAlignment="1">
      <alignment horizontal="centerContinuous"/>
    </xf>
    <xf numFmtId="0" fontId="4" fillId="0" borderId="0" xfId="1" applyFont="1" applyFill="1" applyAlignment="1">
      <alignment horizontal="justify" vertical="top" wrapText="1"/>
    </xf>
    <xf numFmtId="0" fontId="1" fillId="0" borderId="0" xfId="2" applyFont="1" applyFill="1" applyAlignment="1">
      <alignment horizontal="center"/>
    </xf>
    <xf numFmtId="0" fontId="1" fillId="0" borderId="0" xfId="2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55139</xdr:rowOff>
    </xdr:from>
    <xdr:to>
      <xdr:col>1</xdr:col>
      <xdr:colOff>1047750</xdr:colOff>
      <xdr:row>4</xdr:row>
      <xdr:rowOff>21981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725DC6-4D8C-40AC-A035-5A06D5BEA81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6331"/>
          <a:ext cx="1692519" cy="4064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228893</xdr:colOff>
      <xdr:row>1</xdr:row>
      <xdr:rowOff>146538</xdr:rowOff>
    </xdr:from>
    <xdr:to>
      <xdr:col>6</xdr:col>
      <xdr:colOff>95833</xdr:colOff>
      <xdr:row>6</xdr:row>
      <xdr:rowOff>144558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6CA14E-B92B-4239-AE15-B311FB23FC4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8258" y="307730"/>
          <a:ext cx="731517" cy="7673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showGridLines="0" showZeros="0" tabSelected="1" view="pageBreakPreview" zoomScale="130" zoomScaleNormal="100" zoomScaleSheetLayoutView="130" workbookViewId="0">
      <selection activeCell="B12" sqref="B12"/>
    </sheetView>
  </sheetViews>
  <sheetFormatPr baseColWidth="10" defaultColWidth="8.7109375" defaultRowHeight="12.75" customHeight="1" x14ac:dyDescent="0.2"/>
  <cols>
    <col min="1" max="1" width="11.140625" style="4" customWidth="1"/>
    <col min="2" max="2" width="52.42578125" style="4" customWidth="1"/>
    <col min="3" max="3" width="6.42578125" style="4" customWidth="1"/>
    <col min="4" max="4" width="10.7109375" style="4" customWidth="1"/>
    <col min="5" max="5" width="10.140625" style="4" customWidth="1"/>
    <col min="6" max="6" width="13" style="4" customWidth="1"/>
    <col min="7" max="7" width="2" style="4" customWidth="1"/>
    <col min="8" max="8" width="8.7109375" style="4"/>
    <col min="9" max="9" width="10.5703125" style="4" bestFit="1" customWidth="1"/>
    <col min="10" max="16384" width="8.7109375" style="4"/>
  </cols>
  <sheetData>
    <row r="1" spans="1:7" ht="12.75" customHeight="1" thickBot="1" x14ac:dyDescent="0.25"/>
    <row r="2" spans="1:7" ht="12.75" customHeight="1" thickTop="1" x14ac:dyDescent="0.2">
      <c r="A2" s="1" t="s">
        <v>76</v>
      </c>
      <c r="B2" s="2"/>
      <c r="C2" s="2"/>
      <c r="D2" s="2"/>
      <c r="E2" s="2"/>
      <c r="F2" s="2"/>
      <c r="G2" s="3"/>
    </row>
    <row r="3" spans="1:7" ht="12.75" customHeight="1" x14ac:dyDescent="0.2">
      <c r="A3" s="5" t="s">
        <v>77</v>
      </c>
      <c r="B3" s="62"/>
      <c r="C3" s="62"/>
      <c r="D3" s="62"/>
      <c r="E3" s="62"/>
      <c r="F3" s="62"/>
      <c r="G3" s="7"/>
    </row>
    <row r="4" spans="1:7" ht="9" customHeight="1" x14ac:dyDescent="0.2">
      <c r="A4" s="5"/>
      <c r="B4" s="6"/>
      <c r="C4" s="6"/>
      <c r="D4" s="6"/>
      <c r="E4" s="6"/>
      <c r="F4" s="6"/>
      <c r="G4" s="7"/>
    </row>
    <row r="5" spans="1:7" ht="12.75" customHeight="1" x14ac:dyDescent="0.2">
      <c r="A5" s="8" t="s">
        <v>0</v>
      </c>
      <c r="B5" s="63" t="s">
        <v>78</v>
      </c>
      <c r="C5" s="63"/>
      <c r="D5" s="63"/>
      <c r="E5" s="9" t="s">
        <v>1</v>
      </c>
      <c r="F5" s="10"/>
      <c r="G5" s="11"/>
    </row>
    <row r="6" spans="1:7" ht="13.5" customHeight="1" x14ac:dyDescent="0.2">
      <c r="A6" s="12"/>
      <c r="B6" s="63"/>
      <c r="C6" s="63"/>
      <c r="D6" s="63"/>
      <c r="E6" s="9"/>
      <c r="F6" s="10"/>
      <c r="G6" s="11"/>
    </row>
    <row r="7" spans="1:7" ht="12.75" customHeight="1" thickBot="1" x14ac:dyDescent="0.25">
      <c r="A7" s="13" t="s">
        <v>2</v>
      </c>
      <c r="B7" s="14" t="s">
        <v>3</v>
      </c>
      <c r="C7" s="14"/>
      <c r="D7" s="14"/>
      <c r="E7" s="14"/>
      <c r="F7" s="15"/>
      <c r="G7" s="16"/>
    </row>
    <row r="8" spans="1:7" ht="5.45" customHeight="1" thickTop="1" thickBot="1" x14ac:dyDescent="0.25">
      <c r="A8" s="17"/>
      <c r="B8" s="18"/>
      <c r="C8" s="18"/>
      <c r="D8" s="18"/>
      <c r="E8" s="18"/>
      <c r="F8" s="18"/>
      <c r="G8" s="19"/>
    </row>
    <row r="9" spans="1:7" ht="12.75" customHeight="1" thickTop="1" thickBot="1" x14ac:dyDescent="0.25">
      <c r="A9" s="20" t="s">
        <v>4</v>
      </c>
      <c r="B9" s="21" t="s">
        <v>5</v>
      </c>
      <c r="C9" s="21" t="s">
        <v>6</v>
      </c>
      <c r="D9" s="21" t="s">
        <v>7</v>
      </c>
      <c r="E9" s="21" t="s">
        <v>8</v>
      </c>
      <c r="F9" s="22" t="s">
        <v>9</v>
      </c>
      <c r="G9" s="23"/>
    </row>
    <row r="10" spans="1:7" ht="12.95" customHeight="1" thickTop="1" x14ac:dyDescent="0.2">
      <c r="A10" s="24"/>
      <c r="B10" s="25" t="s">
        <v>10</v>
      </c>
      <c r="C10" s="26"/>
      <c r="D10" s="27"/>
      <c r="E10" s="28"/>
      <c r="F10" s="28"/>
      <c r="G10" s="29"/>
    </row>
    <row r="11" spans="1:7" ht="12.95" customHeight="1" x14ac:dyDescent="0.2">
      <c r="A11" s="24"/>
      <c r="B11" s="25" t="s">
        <v>11</v>
      </c>
      <c r="C11" s="26"/>
      <c r="D11" s="27"/>
      <c r="E11" s="28"/>
      <c r="F11" s="28"/>
      <c r="G11" s="29"/>
    </row>
    <row r="12" spans="1:7" ht="19.5" customHeight="1" x14ac:dyDescent="0.2">
      <c r="A12" s="30" t="s">
        <v>12</v>
      </c>
      <c r="B12" s="31" t="s">
        <v>13</v>
      </c>
      <c r="C12" s="32" t="s">
        <v>14</v>
      </c>
      <c r="D12" s="33">
        <v>194.4</v>
      </c>
      <c r="E12" s="34"/>
      <c r="F12" s="34"/>
      <c r="G12" s="35"/>
    </row>
    <row r="13" spans="1:7" ht="27" x14ac:dyDescent="0.2">
      <c r="A13" s="30">
        <f>A12+1</f>
        <v>2</v>
      </c>
      <c r="B13" s="31" t="s">
        <v>15</v>
      </c>
      <c r="C13" s="32" t="s">
        <v>16</v>
      </c>
      <c r="D13" s="33">
        <v>95.2</v>
      </c>
      <c r="E13" s="34"/>
      <c r="F13" s="34"/>
      <c r="G13" s="35"/>
    </row>
    <row r="14" spans="1:7" ht="36" x14ac:dyDescent="0.2">
      <c r="A14" s="30">
        <f>A13+1</f>
        <v>3</v>
      </c>
      <c r="B14" s="31" t="s">
        <v>17</v>
      </c>
      <c r="C14" s="32" t="s">
        <v>14</v>
      </c>
      <c r="D14" s="33">
        <v>10</v>
      </c>
      <c r="E14" s="34"/>
      <c r="F14" s="34"/>
      <c r="G14" s="35"/>
    </row>
    <row r="15" spans="1:7" ht="27" x14ac:dyDescent="0.2">
      <c r="A15" s="30">
        <f t="shared" ref="A15:A60" si="0">A14+1</f>
        <v>4</v>
      </c>
      <c r="B15" s="31" t="s">
        <v>18</v>
      </c>
      <c r="C15" s="32" t="s">
        <v>19</v>
      </c>
      <c r="D15" s="33">
        <v>20.16</v>
      </c>
      <c r="E15" s="34"/>
      <c r="F15" s="34"/>
      <c r="G15" s="35"/>
    </row>
    <row r="16" spans="1:7" ht="27" x14ac:dyDescent="0.2">
      <c r="A16" s="30">
        <f t="shared" si="0"/>
        <v>5</v>
      </c>
      <c r="B16" s="31" t="s">
        <v>20</v>
      </c>
      <c r="C16" s="32" t="s">
        <v>19</v>
      </c>
      <c r="D16" s="33">
        <v>4.1399999999999997</v>
      </c>
      <c r="E16" s="34"/>
      <c r="F16" s="34"/>
      <c r="G16" s="35"/>
    </row>
    <row r="17" spans="1:7" ht="27" x14ac:dyDescent="0.2">
      <c r="A17" s="30">
        <f t="shared" si="0"/>
        <v>6</v>
      </c>
      <c r="B17" s="31" t="s">
        <v>21</v>
      </c>
      <c r="C17" s="32" t="s">
        <v>14</v>
      </c>
      <c r="D17" s="33">
        <v>15.52</v>
      </c>
      <c r="E17" s="34"/>
      <c r="F17" s="34"/>
      <c r="G17" s="35"/>
    </row>
    <row r="18" spans="1:7" ht="36" x14ac:dyDescent="0.2">
      <c r="A18" s="30">
        <f t="shared" si="0"/>
        <v>7</v>
      </c>
      <c r="B18" s="31" t="s">
        <v>22</v>
      </c>
      <c r="C18" s="32" t="s">
        <v>23</v>
      </c>
      <c r="D18" s="33">
        <v>64.8</v>
      </c>
      <c r="E18" s="34"/>
      <c r="F18" s="34"/>
      <c r="G18" s="35"/>
    </row>
    <row r="19" spans="1:7" ht="36" x14ac:dyDescent="0.2">
      <c r="A19" s="30">
        <f t="shared" si="0"/>
        <v>8</v>
      </c>
      <c r="B19" s="31" t="s">
        <v>24</v>
      </c>
      <c r="C19" s="32" t="s">
        <v>23</v>
      </c>
      <c r="D19" s="33">
        <v>233.85</v>
      </c>
      <c r="E19" s="34"/>
      <c r="F19" s="34"/>
      <c r="G19" s="35"/>
    </row>
    <row r="20" spans="1:7" ht="36" x14ac:dyDescent="0.2">
      <c r="A20" s="30">
        <f t="shared" si="0"/>
        <v>9</v>
      </c>
      <c r="B20" s="31" t="s">
        <v>25</v>
      </c>
      <c r="C20" s="32" t="s">
        <v>23</v>
      </c>
      <c r="D20" s="33">
        <v>214.7</v>
      </c>
      <c r="E20" s="34"/>
      <c r="F20" s="34"/>
      <c r="G20" s="35"/>
    </row>
    <row r="21" spans="1:7" ht="36" x14ac:dyDescent="0.2">
      <c r="A21" s="30">
        <f t="shared" si="0"/>
        <v>10</v>
      </c>
      <c r="B21" s="31" t="s">
        <v>26</v>
      </c>
      <c r="C21" s="32" t="s">
        <v>23</v>
      </c>
      <c r="D21" s="33">
        <v>117.952</v>
      </c>
      <c r="E21" s="34"/>
      <c r="F21" s="34"/>
      <c r="G21" s="35"/>
    </row>
    <row r="22" spans="1:7" ht="36" x14ac:dyDescent="0.2">
      <c r="A22" s="30">
        <f t="shared" si="0"/>
        <v>11</v>
      </c>
      <c r="B22" s="31" t="s">
        <v>27</v>
      </c>
      <c r="C22" s="32" t="s">
        <v>14</v>
      </c>
      <c r="D22" s="33">
        <v>53.36</v>
      </c>
      <c r="E22" s="34"/>
      <c r="F22" s="34"/>
      <c r="G22" s="35"/>
    </row>
    <row r="23" spans="1:7" ht="36" x14ac:dyDescent="0.2">
      <c r="A23" s="30">
        <f t="shared" si="0"/>
        <v>12</v>
      </c>
      <c r="B23" s="31" t="s">
        <v>74</v>
      </c>
      <c r="C23" s="32" t="s">
        <v>19</v>
      </c>
      <c r="D23" s="33">
        <v>5.4729999999999999</v>
      </c>
      <c r="E23" s="34"/>
      <c r="F23" s="34"/>
      <c r="G23" s="35"/>
    </row>
    <row r="24" spans="1:7" ht="36" x14ac:dyDescent="0.2">
      <c r="A24" s="30">
        <f t="shared" si="0"/>
        <v>13</v>
      </c>
      <c r="B24" s="31" t="s">
        <v>28</v>
      </c>
      <c r="C24" s="32" t="s">
        <v>19</v>
      </c>
      <c r="D24" s="33">
        <v>1</v>
      </c>
      <c r="E24" s="34"/>
      <c r="F24" s="34"/>
      <c r="G24" s="35"/>
    </row>
    <row r="25" spans="1:7" ht="45" x14ac:dyDescent="0.2">
      <c r="A25" s="30">
        <f t="shared" si="0"/>
        <v>14</v>
      </c>
      <c r="B25" s="31" t="s">
        <v>29</v>
      </c>
      <c r="C25" s="32" t="s">
        <v>19</v>
      </c>
      <c r="D25" s="33">
        <v>18.827000000000002</v>
      </c>
      <c r="E25" s="34"/>
      <c r="F25" s="34"/>
      <c r="G25" s="35"/>
    </row>
    <row r="26" spans="1:7" ht="27" x14ac:dyDescent="0.2">
      <c r="A26" s="30">
        <f t="shared" si="0"/>
        <v>15</v>
      </c>
      <c r="B26" s="31" t="s">
        <v>30</v>
      </c>
      <c r="C26" s="32" t="s">
        <v>19</v>
      </c>
      <c r="D26" s="33">
        <v>5.4729999999999999</v>
      </c>
      <c r="E26" s="34"/>
      <c r="F26" s="34"/>
      <c r="G26" s="35"/>
    </row>
    <row r="27" spans="1:7" ht="27" x14ac:dyDescent="0.2">
      <c r="A27" s="30">
        <f t="shared" si="0"/>
        <v>16</v>
      </c>
      <c r="B27" s="31" t="s">
        <v>31</v>
      </c>
      <c r="C27" s="32" t="s">
        <v>32</v>
      </c>
      <c r="D27" s="33">
        <v>54.73</v>
      </c>
      <c r="E27" s="34"/>
      <c r="F27" s="34"/>
      <c r="G27" s="35"/>
    </row>
    <row r="28" spans="1:7" ht="12.75" customHeight="1" x14ac:dyDescent="0.2">
      <c r="A28" s="30"/>
      <c r="B28" s="38" t="s">
        <v>33</v>
      </c>
      <c r="C28" s="39"/>
      <c r="D28" s="40"/>
      <c r="E28" s="41"/>
      <c r="F28" s="42"/>
      <c r="G28" s="43"/>
    </row>
    <row r="29" spans="1:7" ht="12.95" customHeight="1" x14ac:dyDescent="0.2">
      <c r="A29" s="30"/>
      <c r="B29" s="25" t="s">
        <v>34</v>
      </c>
      <c r="C29" s="26"/>
      <c r="D29" s="27"/>
      <c r="E29" s="28"/>
      <c r="F29" s="28"/>
      <c r="G29" s="29"/>
    </row>
    <row r="30" spans="1:7" ht="105" customHeight="1" x14ac:dyDescent="0.2">
      <c r="A30" s="30">
        <f>A27+1</f>
        <v>17</v>
      </c>
      <c r="B30" s="31" t="s">
        <v>35</v>
      </c>
      <c r="C30" s="32" t="s">
        <v>36</v>
      </c>
      <c r="D30" s="33">
        <v>10</v>
      </c>
      <c r="E30" s="34"/>
      <c r="F30" s="34"/>
      <c r="G30" s="35"/>
    </row>
    <row r="31" spans="1:7" ht="63" x14ac:dyDescent="0.2">
      <c r="A31" s="30">
        <f t="shared" si="0"/>
        <v>18</v>
      </c>
      <c r="B31" s="44" t="s">
        <v>37</v>
      </c>
      <c r="C31" s="39" t="s">
        <v>36</v>
      </c>
      <c r="D31" s="40">
        <v>20</v>
      </c>
      <c r="E31" s="41"/>
      <c r="F31" s="41"/>
      <c r="G31" s="43"/>
    </row>
    <row r="32" spans="1:7" ht="72" x14ac:dyDescent="0.2">
      <c r="A32" s="30">
        <f t="shared" si="0"/>
        <v>19</v>
      </c>
      <c r="B32" s="31" t="s">
        <v>38</v>
      </c>
      <c r="C32" s="32" t="s">
        <v>23</v>
      </c>
      <c r="D32" s="33">
        <f>(4.1*2*10)*4.19</f>
        <v>343.58000000000004</v>
      </c>
      <c r="E32" s="34"/>
      <c r="F32" s="34"/>
      <c r="G32" s="35"/>
    </row>
    <row r="33" spans="1:7" ht="72" x14ac:dyDescent="0.2">
      <c r="A33" s="30">
        <f t="shared" si="0"/>
        <v>20</v>
      </c>
      <c r="B33" s="31" t="s">
        <v>39</v>
      </c>
      <c r="C33" s="32" t="s">
        <v>23</v>
      </c>
      <c r="D33" s="33">
        <f>754.124</f>
        <v>754.12400000000002</v>
      </c>
      <c r="E33" s="34"/>
      <c r="F33" s="34"/>
      <c r="G33" s="35"/>
    </row>
    <row r="34" spans="1:7" ht="66.75" customHeight="1" x14ac:dyDescent="0.2">
      <c r="A34" s="30">
        <f t="shared" si="0"/>
        <v>21</v>
      </c>
      <c r="B34" s="31" t="s">
        <v>40</v>
      </c>
      <c r="C34" s="32" t="s">
        <v>23</v>
      </c>
      <c r="D34" s="33">
        <f>(10*19*3.22)</f>
        <v>611.80000000000007</v>
      </c>
      <c r="E34" s="34"/>
      <c r="F34" s="34"/>
      <c r="G34" s="35"/>
    </row>
    <row r="35" spans="1:7" ht="36" x14ac:dyDescent="0.2">
      <c r="A35" s="30">
        <f t="shared" si="0"/>
        <v>22</v>
      </c>
      <c r="B35" s="31" t="s">
        <v>41</v>
      </c>
      <c r="C35" s="32" t="s">
        <v>23</v>
      </c>
      <c r="D35" s="33">
        <f>D32+D34+D33</f>
        <v>1709.5040000000001</v>
      </c>
      <c r="E35" s="34"/>
      <c r="F35" s="34"/>
      <c r="G35" s="35"/>
    </row>
    <row r="36" spans="1:7" ht="45" x14ac:dyDescent="0.2">
      <c r="A36" s="30">
        <f t="shared" si="0"/>
        <v>23</v>
      </c>
      <c r="B36" s="31" t="s">
        <v>42</v>
      </c>
      <c r="C36" s="32" t="s">
        <v>14</v>
      </c>
      <c r="D36" s="33">
        <f>118.1*2</f>
        <v>236.2</v>
      </c>
      <c r="E36" s="34"/>
      <c r="F36" s="34"/>
      <c r="G36" s="35"/>
    </row>
    <row r="37" spans="1:7" ht="27" x14ac:dyDescent="0.2">
      <c r="A37" s="30">
        <f t="shared" si="0"/>
        <v>24</v>
      </c>
      <c r="B37" s="31" t="s">
        <v>43</v>
      </c>
      <c r="C37" s="32" t="s">
        <v>16</v>
      </c>
      <c r="D37" s="33">
        <v>19</v>
      </c>
      <c r="E37" s="34"/>
      <c r="F37" s="34"/>
      <c r="G37" s="35"/>
    </row>
    <row r="38" spans="1:7" ht="17.25" customHeight="1" x14ac:dyDescent="0.2">
      <c r="A38" s="30"/>
      <c r="B38" s="38" t="s">
        <v>44</v>
      </c>
      <c r="C38" s="39"/>
      <c r="D38" s="40"/>
      <c r="E38" s="41"/>
      <c r="F38" s="42"/>
      <c r="G38" s="43"/>
    </row>
    <row r="39" spans="1:7" ht="12.95" customHeight="1" x14ac:dyDescent="0.2">
      <c r="A39" s="30"/>
      <c r="B39" s="25" t="s">
        <v>45</v>
      </c>
      <c r="C39" s="26"/>
      <c r="D39" s="27"/>
      <c r="E39" s="28"/>
      <c r="F39" s="45"/>
      <c r="G39" s="29"/>
    </row>
    <row r="40" spans="1:7" ht="36" x14ac:dyDescent="0.2">
      <c r="A40" s="30">
        <f>A37+1</f>
        <v>25</v>
      </c>
      <c r="B40" s="31" t="s">
        <v>46</v>
      </c>
      <c r="C40" s="32" t="s">
        <v>14</v>
      </c>
      <c r="D40" s="33">
        <v>92</v>
      </c>
      <c r="E40" s="34"/>
      <c r="F40" s="34"/>
      <c r="G40" s="46"/>
    </row>
    <row r="41" spans="1:7" ht="36" x14ac:dyDescent="0.2">
      <c r="A41" s="30">
        <f t="shared" si="0"/>
        <v>26</v>
      </c>
      <c r="B41" s="31" t="s">
        <v>47</v>
      </c>
      <c r="C41" s="32" t="s">
        <v>14</v>
      </c>
      <c r="D41" s="33">
        <f>92*2</f>
        <v>184</v>
      </c>
      <c r="E41" s="34"/>
      <c r="F41" s="34"/>
      <c r="G41" s="35"/>
    </row>
    <row r="42" spans="1:7" ht="36" x14ac:dyDescent="0.2">
      <c r="A42" s="30">
        <f t="shared" si="0"/>
        <v>27</v>
      </c>
      <c r="B42" s="31" t="s">
        <v>48</v>
      </c>
      <c r="C42" s="32" t="s">
        <v>16</v>
      </c>
      <c r="D42" s="33">
        <f>18+18+10.8+3.2+3.2</f>
        <v>53.2</v>
      </c>
      <c r="E42" s="34"/>
      <c r="F42" s="34"/>
      <c r="G42" s="35"/>
    </row>
    <row r="43" spans="1:7" ht="14.25" customHeight="1" x14ac:dyDescent="0.2">
      <c r="A43" s="30"/>
      <c r="B43" s="38" t="s">
        <v>49</v>
      </c>
      <c r="C43" s="39"/>
      <c r="D43" s="40"/>
      <c r="E43" s="41"/>
      <c r="F43" s="42">
        <f>SUM(F40:F42)</f>
        <v>0</v>
      </c>
      <c r="G43" s="43"/>
    </row>
    <row r="44" spans="1:7" ht="12.75" customHeight="1" x14ac:dyDescent="0.2">
      <c r="A44" s="30"/>
      <c r="B44" s="25" t="s">
        <v>50</v>
      </c>
      <c r="C44" s="47"/>
      <c r="D44" s="48"/>
      <c r="E44" s="49"/>
      <c r="F44" s="50"/>
      <c r="G44" s="51"/>
    </row>
    <row r="45" spans="1:7" ht="45" x14ac:dyDescent="0.2">
      <c r="A45" s="30">
        <f>A42+1</f>
        <v>28</v>
      </c>
      <c r="B45" s="31" t="s">
        <v>51</v>
      </c>
      <c r="C45" s="32" t="s">
        <v>16</v>
      </c>
      <c r="D45" s="33">
        <v>25</v>
      </c>
      <c r="E45" s="34"/>
      <c r="F45" s="34"/>
      <c r="G45" s="35"/>
    </row>
    <row r="46" spans="1:7" ht="45" x14ac:dyDescent="0.2">
      <c r="A46" s="30">
        <f t="shared" si="0"/>
        <v>29</v>
      </c>
      <c r="B46" s="44" t="s">
        <v>52</v>
      </c>
      <c r="C46" s="39" t="s">
        <v>16</v>
      </c>
      <c r="D46" s="40">
        <v>20</v>
      </c>
      <c r="E46" s="41"/>
      <c r="F46" s="41"/>
      <c r="G46" s="43"/>
    </row>
    <row r="47" spans="1:7" ht="27" x14ac:dyDescent="0.2">
      <c r="A47" s="30">
        <f t="shared" si="0"/>
        <v>30</v>
      </c>
      <c r="B47" s="31" t="s">
        <v>53</v>
      </c>
      <c r="C47" s="32" t="s">
        <v>36</v>
      </c>
      <c r="D47" s="33">
        <v>1</v>
      </c>
      <c r="E47" s="34"/>
      <c r="F47" s="34"/>
      <c r="G47" s="35"/>
    </row>
    <row r="48" spans="1:7" ht="27" x14ac:dyDescent="0.2">
      <c r="A48" s="30">
        <f t="shared" si="0"/>
        <v>31</v>
      </c>
      <c r="B48" s="31" t="s">
        <v>54</v>
      </c>
      <c r="C48" s="32" t="s">
        <v>36</v>
      </c>
      <c r="D48" s="33">
        <v>1</v>
      </c>
      <c r="E48" s="34"/>
      <c r="F48" s="34"/>
      <c r="G48" s="35"/>
    </row>
    <row r="49" spans="1:8" ht="27" x14ac:dyDescent="0.2">
      <c r="A49" s="30">
        <f t="shared" si="0"/>
        <v>32</v>
      </c>
      <c r="B49" s="31" t="s">
        <v>55</v>
      </c>
      <c r="C49" s="32" t="s">
        <v>36</v>
      </c>
      <c r="D49" s="33">
        <v>1</v>
      </c>
      <c r="E49" s="34"/>
      <c r="F49" s="34"/>
      <c r="G49" s="35"/>
    </row>
    <row r="50" spans="1:8" ht="27" x14ac:dyDescent="0.2">
      <c r="A50" s="30">
        <f t="shared" si="0"/>
        <v>33</v>
      </c>
      <c r="B50" s="31" t="s">
        <v>56</v>
      </c>
      <c r="C50" s="32" t="s">
        <v>36</v>
      </c>
      <c r="D50" s="33">
        <v>2</v>
      </c>
      <c r="E50" s="34"/>
      <c r="F50" s="34"/>
      <c r="G50" s="35"/>
    </row>
    <row r="51" spans="1:8" ht="27" x14ac:dyDescent="0.2">
      <c r="A51" s="30">
        <f t="shared" si="0"/>
        <v>34</v>
      </c>
      <c r="B51" s="31" t="s">
        <v>57</v>
      </c>
      <c r="C51" s="32" t="s">
        <v>36</v>
      </c>
      <c r="D51" s="33">
        <v>2</v>
      </c>
      <c r="E51" s="34"/>
      <c r="F51" s="34"/>
      <c r="G51" s="35"/>
    </row>
    <row r="52" spans="1:8" ht="36" x14ac:dyDescent="0.2">
      <c r="A52" s="30">
        <f t="shared" si="0"/>
        <v>35</v>
      </c>
      <c r="B52" s="31" t="s">
        <v>58</v>
      </c>
      <c r="C52" s="32" t="s">
        <v>16</v>
      </c>
      <c r="D52" s="33">
        <v>80</v>
      </c>
      <c r="E52" s="34"/>
      <c r="F52" s="34"/>
      <c r="G52" s="35"/>
    </row>
    <row r="53" spans="1:8" ht="36" x14ac:dyDescent="0.2">
      <c r="A53" s="30">
        <f t="shared" si="0"/>
        <v>36</v>
      </c>
      <c r="B53" s="31" t="s">
        <v>59</v>
      </c>
      <c r="C53" s="32" t="s">
        <v>16</v>
      </c>
      <c r="D53" s="33">
        <v>40</v>
      </c>
      <c r="E53" s="34"/>
      <c r="F53" s="34"/>
      <c r="G53" s="35"/>
    </row>
    <row r="54" spans="1:8" ht="36" x14ac:dyDescent="0.2">
      <c r="A54" s="30">
        <f t="shared" si="0"/>
        <v>37</v>
      </c>
      <c r="B54" s="31" t="s">
        <v>60</v>
      </c>
      <c r="C54" s="32" t="s">
        <v>16</v>
      </c>
      <c r="D54" s="33">
        <v>80</v>
      </c>
      <c r="E54" s="34"/>
      <c r="F54" s="34"/>
      <c r="G54" s="35"/>
    </row>
    <row r="55" spans="1:8" ht="36" x14ac:dyDescent="0.2">
      <c r="A55" s="30">
        <f t="shared" si="0"/>
        <v>38</v>
      </c>
      <c r="B55" s="31" t="s">
        <v>61</v>
      </c>
      <c r="C55" s="32" t="s">
        <v>16</v>
      </c>
      <c r="D55" s="33">
        <v>40</v>
      </c>
      <c r="E55" s="34"/>
      <c r="F55" s="34"/>
      <c r="G55" s="35"/>
    </row>
    <row r="56" spans="1:8" ht="45" x14ac:dyDescent="0.2">
      <c r="A56" s="30">
        <f t="shared" si="0"/>
        <v>39</v>
      </c>
      <c r="B56" s="31" t="s">
        <v>62</v>
      </c>
      <c r="C56" s="32" t="s">
        <v>16</v>
      </c>
      <c r="D56" s="33">
        <v>20</v>
      </c>
      <c r="E56" s="34"/>
      <c r="F56" s="34"/>
      <c r="G56" s="35"/>
    </row>
    <row r="57" spans="1:8" ht="36" x14ac:dyDescent="0.2">
      <c r="A57" s="30">
        <f t="shared" si="0"/>
        <v>40</v>
      </c>
      <c r="B57" s="31" t="s">
        <v>63</v>
      </c>
      <c r="C57" s="32" t="s">
        <v>36</v>
      </c>
      <c r="D57" s="33">
        <v>1</v>
      </c>
      <c r="E57" s="34"/>
      <c r="F57" s="34"/>
      <c r="G57" s="35"/>
    </row>
    <row r="58" spans="1:8" ht="39" customHeight="1" x14ac:dyDescent="0.2">
      <c r="A58" s="30">
        <f t="shared" si="0"/>
        <v>41</v>
      </c>
      <c r="B58" s="31" t="s">
        <v>64</v>
      </c>
      <c r="C58" s="32" t="s">
        <v>36</v>
      </c>
      <c r="D58" s="33">
        <v>2</v>
      </c>
      <c r="E58" s="34"/>
      <c r="F58" s="34"/>
      <c r="G58" s="35"/>
    </row>
    <row r="59" spans="1:8" ht="74.25" customHeight="1" x14ac:dyDescent="0.2">
      <c r="A59" s="30">
        <f t="shared" si="0"/>
        <v>42</v>
      </c>
      <c r="B59" s="31" t="s">
        <v>65</v>
      </c>
      <c r="C59" s="32" t="s">
        <v>36</v>
      </c>
      <c r="D59" s="33">
        <v>1</v>
      </c>
      <c r="E59" s="34"/>
      <c r="F59" s="34"/>
      <c r="G59" s="35"/>
    </row>
    <row r="60" spans="1:8" ht="45" x14ac:dyDescent="0.2">
      <c r="A60" s="30">
        <f t="shared" si="0"/>
        <v>43</v>
      </c>
      <c r="B60" s="31" t="s">
        <v>66</v>
      </c>
      <c r="C60" s="32" t="s">
        <v>67</v>
      </c>
      <c r="D60" s="33">
        <v>4</v>
      </c>
      <c r="E60" s="34"/>
      <c r="F60" s="34"/>
      <c r="G60" s="35"/>
    </row>
    <row r="61" spans="1:8" ht="12.95" customHeight="1" x14ac:dyDescent="0.2">
      <c r="A61" s="30"/>
      <c r="B61" s="38" t="s">
        <v>68</v>
      </c>
      <c r="C61" s="52"/>
      <c r="D61" s="53"/>
      <c r="E61" s="54"/>
      <c r="F61" s="42">
        <f>SUM(F45:F60)</f>
        <v>0</v>
      </c>
      <c r="G61" s="55"/>
      <c r="H61" s="36"/>
    </row>
    <row r="62" spans="1:8" ht="12.95" customHeight="1" x14ac:dyDescent="0.2">
      <c r="A62" s="30"/>
      <c r="B62" s="25" t="s">
        <v>69</v>
      </c>
      <c r="C62" s="26"/>
      <c r="D62" s="27"/>
      <c r="E62" s="28"/>
      <c r="F62" s="56"/>
      <c r="G62" s="29"/>
    </row>
    <row r="63" spans="1:8" ht="54" x14ac:dyDescent="0.2">
      <c r="A63" s="30">
        <f>A60+1</f>
        <v>44</v>
      </c>
      <c r="B63" s="31" t="s">
        <v>75</v>
      </c>
      <c r="C63" s="32" t="s">
        <v>36</v>
      </c>
      <c r="D63" s="33">
        <v>1</v>
      </c>
      <c r="E63" s="34"/>
      <c r="F63" s="34"/>
      <c r="G63" s="35"/>
    </row>
    <row r="64" spans="1:8" ht="13.5" customHeight="1" x14ac:dyDescent="0.2">
      <c r="A64" s="37"/>
      <c r="B64" s="38" t="s">
        <v>70</v>
      </c>
      <c r="C64" s="39"/>
      <c r="D64" s="40"/>
      <c r="E64" s="41"/>
      <c r="F64" s="42">
        <f>SUM(F63:F63)</f>
        <v>0</v>
      </c>
      <c r="G64" s="35"/>
    </row>
    <row r="65" spans="1:7" ht="4.5" customHeight="1" x14ac:dyDescent="0.2">
      <c r="F65" s="57"/>
    </row>
    <row r="66" spans="1:7" ht="12.75" customHeight="1" x14ac:dyDescent="0.2">
      <c r="A66" s="18"/>
      <c r="B66" s="18" t="s">
        <v>33</v>
      </c>
      <c r="C66" s="18"/>
      <c r="D66" s="18"/>
      <c r="E66" s="18"/>
      <c r="F66" s="58">
        <f>F28</f>
        <v>0</v>
      </c>
      <c r="G66" s="18"/>
    </row>
    <row r="67" spans="1:7" ht="12.75" customHeight="1" x14ac:dyDescent="0.2">
      <c r="A67" s="18"/>
      <c r="B67" s="18" t="s">
        <v>44</v>
      </c>
      <c r="C67" s="18"/>
      <c r="D67" s="18"/>
      <c r="E67" s="18"/>
      <c r="F67" s="58">
        <f>F38</f>
        <v>0</v>
      </c>
      <c r="G67" s="18"/>
    </row>
    <row r="68" spans="1:7" ht="12.75" customHeight="1" x14ac:dyDescent="0.2">
      <c r="A68" s="18"/>
      <c r="B68" s="18" t="s">
        <v>49</v>
      </c>
      <c r="C68" s="18"/>
      <c r="D68" s="18"/>
      <c r="E68" s="18"/>
      <c r="F68" s="58">
        <f>F43</f>
        <v>0</v>
      </c>
      <c r="G68" s="18"/>
    </row>
    <row r="69" spans="1:7" ht="12.75" customHeight="1" x14ac:dyDescent="0.2">
      <c r="A69" s="18"/>
      <c r="B69" s="18" t="s">
        <v>68</v>
      </c>
      <c r="C69" s="18"/>
      <c r="D69" s="18"/>
      <c r="E69" s="18"/>
      <c r="F69" s="58">
        <f>F61</f>
        <v>0</v>
      </c>
      <c r="G69" s="18"/>
    </row>
    <row r="70" spans="1:7" ht="12.75" customHeight="1" x14ac:dyDescent="0.2">
      <c r="A70" s="18"/>
      <c r="B70" s="18" t="s">
        <v>70</v>
      </c>
      <c r="C70" s="18"/>
      <c r="D70" s="18"/>
      <c r="E70" s="18"/>
      <c r="F70" s="58">
        <f>F64</f>
        <v>0</v>
      </c>
      <c r="G70" s="18"/>
    </row>
    <row r="71" spans="1:7" ht="4.5" customHeight="1" x14ac:dyDescent="0.2">
      <c r="F71" s="57"/>
    </row>
    <row r="72" spans="1:7" s="61" customFormat="1" ht="12.75" customHeight="1" x14ac:dyDescent="0.2">
      <c r="A72" s="59" t="s">
        <v>71</v>
      </c>
      <c r="B72" s="60"/>
      <c r="C72" s="60"/>
      <c r="D72" s="60"/>
      <c r="E72" s="60"/>
      <c r="F72" s="59">
        <f>SUM(F66:F70)</f>
        <v>0</v>
      </c>
      <c r="G72" s="60"/>
    </row>
    <row r="73" spans="1:7" s="61" customFormat="1" ht="12.75" customHeight="1" x14ac:dyDescent="0.2">
      <c r="A73" s="59" t="s">
        <v>72</v>
      </c>
      <c r="B73" s="60"/>
      <c r="C73" s="60"/>
      <c r="D73" s="60"/>
      <c r="E73" s="60"/>
      <c r="F73" s="59">
        <f>F72*0.16</f>
        <v>0</v>
      </c>
      <c r="G73" s="60"/>
    </row>
    <row r="74" spans="1:7" s="61" customFormat="1" ht="12.75" customHeight="1" x14ac:dyDescent="0.2">
      <c r="A74" s="59" t="s">
        <v>73</v>
      </c>
      <c r="B74" s="60"/>
      <c r="C74" s="60"/>
      <c r="D74" s="60"/>
      <c r="E74" s="60"/>
      <c r="F74" s="60">
        <f>F72+F73</f>
        <v>0</v>
      </c>
      <c r="G74" s="60"/>
    </row>
    <row r="75" spans="1:7" s="61" customFormat="1" ht="12.75" customHeight="1" x14ac:dyDescent="0.2">
      <c r="A75" s="59" t="s">
        <v>79</v>
      </c>
      <c r="B75" s="60"/>
      <c r="C75" s="60"/>
      <c r="D75" s="60"/>
      <c r="E75" s="60"/>
      <c r="F75" s="60"/>
      <c r="G75" s="60"/>
    </row>
    <row r="76" spans="1:7" s="61" customFormat="1" ht="12.75" customHeight="1" x14ac:dyDescent="0.2">
      <c r="A76" s="59"/>
      <c r="B76" s="60"/>
      <c r="C76" s="60"/>
      <c r="D76" s="60"/>
      <c r="E76" s="60"/>
      <c r="F76" s="60"/>
      <c r="G76" s="60"/>
    </row>
    <row r="77" spans="1:7" s="61" customFormat="1" ht="12.75" customHeight="1" x14ac:dyDescent="0.2">
      <c r="A77" s="60"/>
      <c r="B77" s="60"/>
      <c r="C77" s="60"/>
      <c r="D77" s="60"/>
      <c r="E77" s="60"/>
      <c r="F77" s="60"/>
      <c r="G77" s="60"/>
    </row>
    <row r="78" spans="1:7" s="61" customFormat="1" ht="12.75" customHeight="1" x14ac:dyDescent="0.2">
      <c r="A78" s="59"/>
      <c r="B78" s="60"/>
      <c r="C78" s="60"/>
      <c r="D78" s="60"/>
      <c r="E78" s="60"/>
      <c r="F78" s="60"/>
      <c r="G78" s="60"/>
    </row>
    <row r="79" spans="1:7" s="61" customFormat="1" ht="12.75" customHeight="1" x14ac:dyDescent="0.2">
      <c r="A79" s="59"/>
      <c r="B79" s="60"/>
      <c r="C79" s="60"/>
      <c r="D79" s="60"/>
      <c r="E79" s="60"/>
      <c r="F79" s="60"/>
      <c r="G79" s="60"/>
    </row>
    <row r="80" spans="1:7" s="61" customFormat="1" ht="12.75" customHeight="1" x14ac:dyDescent="0.2"/>
    <row r="81" spans="1:7" s="61" customFormat="1" ht="12.75" customHeight="1" x14ac:dyDescent="0.2">
      <c r="A81" s="64"/>
      <c r="B81" s="65"/>
      <c r="C81" s="65"/>
      <c r="D81" s="65"/>
      <c r="E81" s="65"/>
      <c r="F81" s="65"/>
      <c r="G81" s="65"/>
    </row>
  </sheetData>
  <mergeCells count="2">
    <mergeCell ref="B5:D6"/>
    <mergeCell ref="A81:G81"/>
  </mergeCells>
  <pageMargins left="0.59055118110236227" right="0.23622047244094491" top="0.78740157480314965" bottom="0.78740157480314965" header="0.27559055118110237" footer="0.39370078740157483"/>
  <pageSetup scale="90" orientation="portrait" horizontalDpi="300" verticalDpi="300" r:id="rId1"/>
  <headerFooter>
    <oddHeader>&amp;R
Pagina &amp;P de &amp;N</oddHeader>
  </headerFooter>
  <rowBreaks count="3" manualBreakCount="3">
    <brk id="28" max="6" man="1"/>
    <brk id="43" max="6" man="1"/>
    <brk id="6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Catalogo</vt:lpstr>
      <vt:lpstr>Catalogo!Área_de_impresión</vt:lpstr>
      <vt:lpstr>Catalogo!Títulos_a_imprimir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2020-06-01T02:49:51Z</cp:lastPrinted>
  <dcterms:created xsi:type="dcterms:W3CDTF">2020-05-15T18:00:48Z</dcterms:created>
  <dcterms:modified xsi:type="dcterms:W3CDTF">2020-07-01T19:01:18Z</dcterms:modified>
</cp:coreProperties>
</file>